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ll\Txt\Katal\DetPulseProp\"/>
    </mc:Choice>
  </mc:AlternateContent>
  <xr:revisionPtr revIDLastSave="0" documentId="13_ncr:1_{9F0425E3-1083-43B3-BEC8-FEF631A7468B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Calculator" sheetId="1" r:id="rId1"/>
    <sheet name="Exampl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F7" i="2" s="1"/>
  <c r="F9" i="2" l="1"/>
  <c r="F8" i="2"/>
  <c r="E9" i="2"/>
  <c r="E6" i="2"/>
  <c r="E7" i="2" s="1"/>
  <c r="E8" i="2" s="1"/>
  <c r="D9" i="2" l="1"/>
  <c r="D6" i="2"/>
  <c r="D7" i="2" s="1"/>
  <c r="D8" i="2" s="1"/>
  <c r="C9" i="2"/>
  <c r="C6" i="2"/>
  <c r="C7" i="2" s="1"/>
  <c r="C8" i="2" s="1"/>
  <c r="C9" i="1"/>
  <c r="C6" i="1"/>
  <c r="C7" i="1" s="1"/>
  <c r="C8" i="1" s="1"/>
</calcChain>
</file>

<file path=xl/sharedStrings.xml><?xml version="1.0" encoding="utf-8"?>
<sst xmlns="http://schemas.openxmlformats.org/spreadsheetml/2006/main" count="46" uniqueCount="21">
  <si>
    <t>Detector Pulse Properties</t>
  </si>
  <si>
    <t>Value</t>
  </si>
  <si>
    <t>Unit</t>
  </si>
  <si>
    <t>Note</t>
  </si>
  <si>
    <t>ohm</t>
  </si>
  <si>
    <t>pF</t>
  </si>
  <si>
    <t>ns</t>
  </si>
  <si>
    <t>%</t>
  </si>
  <si>
    <t>Input</t>
  </si>
  <si>
    <t>DM211</t>
  </si>
  <si>
    <t>DM212</t>
  </si>
  <si>
    <t>Detector internal resistance Rv</t>
  </si>
  <si>
    <t>Detector internal capacitance C0</t>
  </si>
  <si>
    <t>Load resistance RL</t>
  </si>
  <si>
    <t>Load capacitance CL</t>
  </si>
  <si>
    <t xml:space="preserve">Time constant </t>
  </si>
  <si>
    <t>Rise time tr</t>
  </si>
  <si>
    <t>Fall time tf</t>
  </si>
  <si>
    <t>Relative output voltage V/V0</t>
  </si>
  <si>
    <t>DM313</t>
  </si>
  <si>
    <t>CMLD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</si>
</sst>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indent="1"/>
    </xf>
    <xf numFmtId="0" fontId="0" fillId="0" borderId="1" xfId="0" applyBorder="1"/>
    <xf numFmtId="164" fontId="0" fillId="0" borderId="1" xfId="0" applyNumberFormat="1" applyBorder="1"/>
    <xf numFmtId="164" fontId="2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" fontId="0" fillId="0" borderId="1" xfId="0" applyNumberFormat="1" applyBorder="1"/>
    <xf numFmtId="1" fontId="2" fillId="0" borderId="1" xfId="0" applyNumberFormat="1" applyFont="1" applyBorder="1"/>
    <xf numFmtId="0" fontId="1" fillId="0" borderId="2" xfId="0" applyFont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/>
  </sheetViews>
  <sheetFormatPr defaultRowHeight="14.4" x14ac:dyDescent="0.3"/>
  <cols>
    <col min="1" max="1" width="32.88671875" bestFit="1" customWidth="1"/>
    <col min="2" max="2" width="7.88671875" style="9" customWidth="1"/>
    <col min="3" max="3" width="8.5546875" bestFit="1" customWidth="1"/>
    <col min="4" max="4" width="7.6640625" customWidth="1"/>
  </cols>
  <sheetData>
    <row r="1" spans="1:4" x14ac:dyDescent="0.3">
      <c r="A1" s="1" t="s">
        <v>0</v>
      </c>
      <c r="B1" s="6" t="s">
        <v>2</v>
      </c>
      <c r="C1" s="2" t="s">
        <v>1</v>
      </c>
      <c r="D1" s="1" t="s">
        <v>3</v>
      </c>
    </row>
    <row r="2" spans="1:4" x14ac:dyDescent="0.3">
      <c r="A2" s="3" t="s">
        <v>11</v>
      </c>
      <c r="B2" s="7" t="s">
        <v>4</v>
      </c>
      <c r="C2" s="1">
        <v>9000</v>
      </c>
      <c r="D2" s="3" t="s">
        <v>8</v>
      </c>
    </row>
    <row r="3" spans="1:4" x14ac:dyDescent="0.3">
      <c r="A3" s="3" t="s">
        <v>12</v>
      </c>
      <c r="B3" s="7" t="s">
        <v>5</v>
      </c>
      <c r="C3" s="1">
        <v>22</v>
      </c>
      <c r="D3" s="3" t="s">
        <v>8</v>
      </c>
    </row>
    <row r="4" spans="1:4" x14ac:dyDescent="0.3">
      <c r="A4" s="3" t="s">
        <v>13</v>
      </c>
      <c r="B4" s="7" t="s">
        <v>4</v>
      </c>
      <c r="C4" s="1">
        <v>33000</v>
      </c>
      <c r="D4" s="3" t="s">
        <v>8</v>
      </c>
    </row>
    <row r="5" spans="1:4" x14ac:dyDescent="0.3">
      <c r="A5" s="3" t="s">
        <v>14</v>
      </c>
      <c r="B5" s="7" t="s">
        <v>5</v>
      </c>
      <c r="C5" s="1">
        <v>150</v>
      </c>
      <c r="D5" s="3" t="s">
        <v>8</v>
      </c>
    </row>
    <row r="6" spans="1:4" x14ac:dyDescent="0.3">
      <c r="A6" s="3" t="s">
        <v>15</v>
      </c>
      <c r="B6" s="7" t="s">
        <v>6</v>
      </c>
      <c r="C6" s="4">
        <f>C2*C4/(C2+C4)*(C3+C5)/1000</f>
        <v>1216.2857142857142</v>
      </c>
      <c r="D6" s="3"/>
    </row>
    <row r="7" spans="1:4" x14ac:dyDescent="0.3">
      <c r="A7" s="3" t="s">
        <v>16</v>
      </c>
      <c r="B7" s="8" t="s">
        <v>6</v>
      </c>
      <c r="C7" s="5">
        <f>(LN(10)-LN(1/0.9))*C6</f>
        <v>2672.4528644915104</v>
      </c>
      <c r="D7" s="3"/>
    </row>
    <row r="8" spans="1:4" x14ac:dyDescent="0.3">
      <c r="A8" s="3" t="s">
        <v>17</v>
      </c>
      <c r="B8" s="8" t="s">
        <v>6</v>
      </c>
      <c r="C8" s="5">
        <f>2*C7</f>
        <v>5344.9057289830207</v>
      </c>
      <c r="D8" s="3"/>
    </row>
    <row r="9" spans="1:4" x14ac:dyDescent="0.3">
      <c r="A9" s="3" t="s">
        <v>18</v>
      </c>
      <c r="B9" s="8" t="s">
        <v>7</v>
      </c>
      <c r="C9" s="5">
        <f>C4/(C2+C4)*100</f>
        <v>78.571428571428569</v>
      </c>
      <c r="D9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/>
  </sheetViews>
  <sheetFormatPr defaultRowHeight="14.4" x14ac:dyDescent="0.3"/>
  <cols>
    <col min="1" max="1" width="31.88671875" bestFit="1" customWidth="1"/>
    <col min="2" max="2" width="9.109375" style="9"/>
    <col min="6" max="6" width="9.109375" customWidth="1"/>
  </cols>
  <sheetData>
    <row r="1" spans="1:6" x14ac:dyDescent="0.3">
      <c r="A1" s="1" t="s">
        <v>0</v>
      </c>
      <c r="B1" s="6" t="s">
        <v>2</v>
      </c>
      <c r="C1" s="2" t="s">
        <v>9</v>
      </c>
      <c r="D1" s="2" t="s">
        <v>10</v>
      </c>
      <c r="E1" s="2" t="s">
        <v>19</v>
      </c>
      <c r="F1" s="12" t="s">
        <v>20</v>
      </c>
    </row>
    <row r="2" spans="1:6" x14ac:dyDescent="0.3">
      <c r="A2" s="3" t="s">
        <v>11</v>
      </c>
      <c r="B2" s="7" t="s">
        <v>4</v>
      </c>
      <c r="C2" s="1">
        <v>9000</v>
      </c>
      <c r="D2" s="1">
        <v>250</v>
      </c>
      <c r="E2" s="1">
        <v>6000</v>
      </c>
      <c r="F2" s="1">
        <v>10200</v>
      </c>
    </row>
    <row r="3" spans="1:6" x14ac:dyDescent="0.3">
      <c r="A3" s="3" t="s">
        <v>12</v>
      </c>
      <c r="B3" s="7" t="s">
        <v>5</v>
      </c>
      <c r="C3" s="1">
        <v>22</v>
      </c>
      <c r="D3" s="1">
        <v>22</v>
      </c>
      <c r="E3" s="1">
        <v>22</v>
      </c>
      <c r="F3" s="1">
        <v>24</v>
      </c>
    </row>
    <row r="4" spans="1:6" x14ac:dyDescent="0.3">
      <c r="A4" s="3" t="s">
        <v>13</v>
      </c>
      <c r="B4" s="7" t="s">
        <v>4</v>
      </c>
      <c r="C4" s="1">
        <v>33000</v>
      </c>
      <c r="D4" s="1">
        <v>33000</v>
      </c>
      <c r="E4" s="1">
        <v>33000</v>
      </c>
      <c r="F4" s="1">
        <v>33000</v>
      </c>
    </row>
    <row r="5" spans="1:6" x14ac:dyDescent="0.3">
      <c r="A5" s="3" t="s">
        <v>14</v>
      </c>
      <c r="B5" s="7" t="s">
        <v>5</v>
      </c>
      <c r="C5" s="1">
        <v>150</v>
      </c>
      <c r="D5" s="1">
        <v>150</v>
      </c>
      <c r="E5" s="1">
        <v>150</v>
      </c>
      <c r="F5" s="1">
        <v>150</v>
      </c>
    </row>
    <row r="6" spans="1:6" x14ac:dyDescent="0.3">
      <c r="A6" s="3" t="s">
        <v>15</v>
      </c>
      <c r="B6" s="7" t="s">
        <v>6</v>
      </c>
      <c r="C6" s="10">
        <f>C2*C4/(C2+C4)*(C3+C5)/1000</f>
        <v>1216.2857142857142</v>
      </c>
      <c r="D6" s="10">
        <f>D2*D4/(D2+D4)*(D3+D5)/1000</f>
        <v>42.676691729323309</v>
      </c>
      <c r="E6" s="10">
        <f>E2*E4/(E2+E4)*(E3+E5)/1000</f>
        <v>873.23076923076928</v>
      </c>
      <c r="F6" s="10">
        <f>F2*F4/(F2+F4)*(F3+F5)/1000</f>
        <v>1355.75</v>
      </c>
    </row>
    <row r="7" spans="1:6" x14ac:dyDescent="0.3">
      <c r="A7" s="3" t="s">
        <v>16</v>
      </c>
      <c r="B7" s="8" t="s">
        <v>6</v>
      </c>
      <c r="C7" s="11">
        <f>(LN(10)-LN(1/0.9))*C6</f>
        <v>2672.4528644915104</v>
      </c>
      <c r="D7" s="11">
        <f>(LN(10)-LN(1/0.9))*D6</f>
        <v>93.770275947070544</v>
      </c>
      <c r="E7" s="11">
        <f>(LN(10)-LN(1/0.9))*E6</f>
        <v>1918.6841078400589</v>
      </c>
      <c r="F7" s="11">
        <f>(LN(10)-LN(1/0.9))*F6</f>
        <v>2978.8872207235795</v>
      </c>
    </row>
    <row r="8" spans="1:6" x14ac:dyDescent="0.3">
      <c r="A8" s="3" t="s">
        <v>17</v>
      </c>
      <c r="B8" s="8" t="s">
        <v>6</v>
      </c>
      <c r="C8" s="11">
        <f>2*C7</f>
        <v>5344.9057289830207</v>
      </c>
      <c r="D8" s="11">
        <f>2*D7</f>
        <v>187.54055189414109</v>
      </c>
      <c r="E8" s="11">
        <f>2*E7</f>
        <v>3837.3682156801178</v>
      </c>
      <c r="F8" s="11">
        <f>2*F7</f>
        <v>5957.774441447159</v>
      </c>
    </row>
    <row r="9" spans="1:6" x14ac:dyDescent="0.3">
      <c r="A9" s="3" t="s">
        <v>18</v>
      </c>
      <c r="B9" s="8" t="s">
        <v>7</v>
      </c>
      <c r="C9" s="11">
        <f>C4/(C2+C4)*100</f>
        <v>78.571428571428569</v>
      </c>
      <c r="D9" s="11">
        <f>D4/(D2+D4)*100</f>
        <v>99.248120300751879</v>
      </c>
      <c r="E9" s="11">
        <f>E4/(E2+E4)*100</f>
        <v>84.615384615384613</v>
      </c>
      <c r="F9" s="11">
        <f>F4/(F2+F4)*100</f>
        <v>76.388888888888886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Calculator</vt:lpstr>
      <vt:lpstr>Examples</vt:lpstr>
    </vt:vector>
  </TitlesOfParts>
  <Company>S-Team Lab.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Bilik</dc:creator>
  <cp:lastModifiedBy>S-TEAM Lab</cp:lastModifiedBy>
  <dcterms:created xsi:type="dcterms:W3CDTF">2011-02-10T12:31:47Z</dcterms:created>
  <dcterms:modified xsi:type="dcterms:W3CDTF">2025-07-22T06:53:01Z</dcterms:modified>
</cp:coreProperties>
</file>